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regulatory.nfpower.nf.ca/FP/CBA/2022NPCBA/Project Documents/Approved/CA/CA-NP-097/"/>
    </mc:Choice>
  </mc:AlternateContent>
  <bookViews>
    <workbookView xWindow="0" yWindow="0" windowWidth="19200" windowHeight="11295"/>
  </bookViews>
  <sheets>
    <sheet name="Sheet1" sheetId="1" r:id="rId1"/>
  </sheets>
  <definedNames>
    <definedName name="_xlnm.Print_Area" localSheetId="0">Sheet1!$B$2:$G$74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9" i="1"/>
  <c r="E8" i="1"/>
  <c r="E21" i="1"/>
  <c r="E19" i="1"/>
  <c r="E18" i="1"/>
  <c r="E31" i="1"/>
  <c r="E29" i="1"/>
  <c r="E28" i="1"/>
  <c r="D61" i="1"/>
  <c r="C61" i="1"/>
  <c r="E62" i="1" l="1"/>
  <c r="E63" i="1"/>
  <c r="E64" i="1"/>
  <c r="E61" i="1"/>
  <c r="E52" i="1"/>
  <c r="E53" i="1"/>
  <c r="E54" i="1"/>
  <c r="E51" i="1"/>
  <c r="E42" i="1"/>
  <c r="E44" i="1"/>
  <c r="E41" i="1"/>
  <c r="F64" i="1" l="1"/>
  <c r="F42" i="1" l="1"/>
  <c r="F41" i="1"/>
  <c r="F44" i="1"/>
  <c r="F31" i="1"/>
  <c r="F29" i="1"/>
  <c r="F28" i="1"/>
  <c r="F11" i="1"/>
  <c r="F10" i="1"/>
  <c r="F9" i="1"/>
  <c r="F8" i="1"/>
  <c r="F61" i="1" l="1"/>
  <c r="F62" i="1"/>
  <c r="F63" i="1"/>
  <c r="F54" i="1" l="1"/>
  <c r="F53" i="1"/>
  <c r="F52" i="1"/>
  <c r="F51" i="1"/>
  <c r="D20" i="1"/>
  <c r="E20" i="1" s="1"/>
  <c r="F20" i="1" l="1"/>
  <c r="F21" i="1" l="1"/>
  <c r="F19" i="1"/>
  <c r="F18" i="1"/>
</calcChain>
</file>

<file path=xl/sharedStrings.xml><?xml version="1.0" encoding="utf-8"?>
<sst xmlns="http://schemas.openxmlformats.org/spreadsheetml/2006/main" count="68" uniqueCount="31">
  <si>
    <t>Newfoundland Power</t>
  </si>
  <si>
    <t>Nova Scotia Power</t>
  </si>
  <si>
    <t>New Brunswick Power</t>
  </si>
  <si>
    <t>Maritime Electric</t>
  </si>
  <si>
    <t>Total Assets - Property, Plant and Equipment ($millions)</t>
  </si>
  <si>
    <t>% Change</t>
  </si>
  <si>
    <t>Revenue Requirement ($millions)</t>
  </si>
  <si>
    <t>Revenue Requirement per Customer ($)</t>
  </si>
  <si>
    <t>n/a</t>
  </si>
  <si>
    <t>NF Power</t>
  </si>
  <si>
    <t>NS Power</t>
  </si>
  <si>
    <t>NB Power</t>
  </si>
  <si>
    <t>Rate Base ($millions)</t>
  </si>
  <si>
    <t>Rate Base per Customer ($)</t>
  </si>
  <si>
    <t>T &amp; D Property, Plant &amp; Equipment ($million)
(Gross - $000s)</t>
  </si>
  <si>
    <t>Table 1</t>
  </si>
  <si>
    <t>Table 2</t>
  </si>
  <si>
    <t>Table 3</t>
  </si>
  <si>
    <t>Table 4</t>
  </si>
  <si>
    <t>Table 5</t>
  </si>
  <si>
    <t>Table 6</t>
  </si>
  <si>
    <t>CA-NP-097, Attachment A</t>
  </si>
  <si>
    <t>Page 1 of 2</t>
  </si>
  <si>
    <t>Page 2 of 2</t>
  </si>
  <si>
    <t>$ Change</t>
  </si>
  <si>
    <t>Note 1</t>
  </si>
  <si>
    <t>Note 2</t>
  </si>
  <si>
    <t>Order No. P.U. 2 (2019).</t>
  </si>
  <si>
    <t xml:space="preserve">Revenue Requirement figures are based upon the Company's 2019 test year approved by the Board in </t>
  </si>
  <si>
    <t>Increases in purchased power costs account for $97 milllion, or 18% of the total change.</t>
  </si>
  <si>
    <t>Increases in purchased power costs account for $223, or 10% of the total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</si>
</sst>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80"/>
  <sheetViews>
    <sheetView tabSelected="1" topLeftCell="A16" zoomScaleNormal="100" workbookViewId="0">
      <selection activeCell="H38" sqref="H38"/>
    </sheetView>
  </sheetViews>
  <sheetFormatPr defaultRowHeight="15" x14ac:dyDescent="0.25"/>
  <cols>
    <col min="2" max="2" width="22.28515625" customWidth="1"/>
    <col min="3" max="6" width="15.5703125" customWidth="1"/>
  </cols>
  <sheetData>
    <row r="2" spans="2:7" x14ac:dyDescent="0.25">
      <c r="C2" s="18"/>
      <c r="D2" s="18"/>
      <c r="E2" s="18"/>
      <c r="F2" s="18"/>
      <c r="G2" s="18" t="s">
        <v>21</v>
      </c>
    </row>
    <row r="3" spans="2:7" x14ac:dyDescent="0.25">
      <c r="C3" s="18"/>
      <c r="D3" s="18"/>
      <c r="E3" s="18"/>
      <c r="F3" s="18"/>
      <c r="G3" s="18" t="s">
        <v>22</v>
      </c>
    </row>
    <row r="5" spans="2:7" x14ac:dyDescent="0.25">
      <c r="B5" s="19" t="s">
        <v>15</v>
      </c>
      <c r="C5" s="19"/>
      <c r="D5" s="19"/>
      <c r="E5" s="19"/>
      <c r="F5" s="19"/>
    </row>
    <row r="6" spans="2:7" x14ac:dyDescent="0.25">
      <c r="B6" s="20" t="s">
        <v>14</v>
      </c>
      <c r="C6" s="20"/>
      <c r="D6" s="21"/>
      <c r="E6" s="21"/>
      <c r="F6" s="21"/>
    </row>
    <row r="7" spans="2:7" x14ac:dyDescent="0.25">
      <c r="B7" s="9"/>
      <c r="C7" s="10">
        <v>2010</v>
      </c>
      <c r="D7" s="11">
        <v>2019</v>
      </c>
      <c r="E7" s="15" t="s">
        <v>24</v>
      </c>
      <c r="F7" s="11" t="s">
        <v>5</v>
      </c>
    </row>
    <row r="8" spans="2:7" x14ac:dyDescent="0.25">
      <c r="B8" s="2" t="s">
        <v>9</v>
      </c>
      <c r="C8" s="3">
        <v>999</v>
      </c>
      <c r="D8" s="4">
        <v>1424</v>
      </c>
      <c r="E8" s="13">
        <f>D8-C8</f>
        <v>425</v>
      </c>
      <c r="F8" s="5">
        <f>(D8-C8)/C8</f>
        <v>0.42542542542542544</v>
      </c>
    </row>
    <row r="9" spans="2:7" x14ac:dyDescent="0.25">
      <c r="B9" s="2" t="s">
        <v>10</v>
      </c>
      <c r="C9" s="6">
        <v>1777</v>
      </c>
      <c r="D9" s="4">
        <v>2732</v>
      </c>
      <c r="E9" s="13">
        <f t="shared" ref="E9:E11" si="0">D9-C9</f>
        <v>955</v>
      </c>
      <c r="F9" s="5">
        <f t="shared" ref="F9:F11" si="1">(D9-C9)/C9</f>
        <v>0.53742262239729877</v>
      </c>
    </row>
    <row r="10" spans="2:7" x14ac:dyDescent="0.25">
      <c r="B10" s="2" t="s">
        <v>11</v>
      </c>
      <c r="C10" s="6">
        <v>1388</v>
      </c>
      <c r="D10" s="4">
        <v>2061</v>
      </c>
      <c r="E10" s="13">
        <f t="shared" si="0"/>
        <v>673</v>
      </c>
      <c r="F10" s="5">
        <f t="shared" si="1"/>
        <v>0.48487031700288186</v>
      </c>
    </row>
    <row r="11" spans="2:7" x14ac:dyDescent="0.25">
      <c r="B11" s="2" t="s">
        <v>3</v>
      </c>
      <c r="C11" s="3">
        <v>333</v>
      </c>
      <c r="D11" s="7">
        <v>529</v>
      </c>
      <c r="E11" s="13">
        <f t="shared" si="0"/>
        <v>196</v>
      </c>
      <c r="F11" s="5">
        <f t="shared" si="1"/>
        <v>0.58858858858858853</v>
      </c>
    </row>
    <row r="12" spans="2:7" x14ac:dyDescent="0.25">
      <c r="B12" s="12"/>
      <c r="C12" s="12"/>
      <c r="D12" s="12"/>
      <c r="E12" s="12"/>
      <c r="F12" s="12"/>
    </row>
    <row r="13" spans="2:7" x14ac:dyDescent="0.25">
      <c r="B13" s="12"/>
      <c r="C13" s="12"/>
      <c r="D13" s="12"/>
      <c r="E13" s="12"/>
      <c r="F13" s="12"/>
    </row>
    <row r="14" spans="2:7" x14ac:dyDescent="0.25">
      <c r="B14" s="19" t="s">
        <v>16</v>
      </c>
      <c r="C14" s="19"/>
      <c r="D14" s="19"/>
      <c r="E14" s="19"/>
      <c r="F14" s="19"/>
    </row>
    <row r="15" spans="2:7" x14ac:dyDescent="0.25">
      <c r="B15" s="19" t="s">
        <v>4</v>
      </c>
      <c r="C15" s="19"/>
      <c r="D15" s="19"/>
      <c r="E15" s="19"/>
      <c r="F15" s="19"/>
    </row>
    <row r="16" spans="2:7" x14ac:dyDescent="0.25">
      <c r="B16" s="12"/>
      <c r="C16" s="12"/>
      <c r="D16" s="12"/>
      <c r="E16" s="12"/>
      <c r="F16" s="12"/>
    </row>
    <row r="17" spans="2:6" x14ac:dyDescent="0.25">
      <c r="B17" s="12"/>
      <c r="C17" s="8">
        <v>2010</v>
      </c>
      <c r="D17" s="8">
        <v>2019</v>
      </c>
      <c r="E17" s="15" t="s">
        <v>24</v>
      </c>
      <c r="F17" s="8" t="s">
        <v>5</v>
      </c>
    </row>
    <row r="18" spans="2:6" x14ac:dyDescent="0.25">
      <c r="B18" s="12" t="s">
        <v>0</v>
      </c>
      <c r="C18" s="13">
        <v>1285</v>
      </c>
      <c r="D18" s="13">
        <v>1807</v>
      </c>
      <c r="E18" s="13">
        <f>D18-C18</f>
        <v>522</v>
      </c>
      <c r="F18" s="1">
        <f>(D18-C18)/C18</f>
        <v>0.40622568093385214</v>
      </c>
    </row>
    <row r="19" spans="2:6" x14ac:dyDescent="0.25">
      <c r="B19" s="12" t="s">
        <v>1</v>
      </c>
      <c r="C19" s="13">
        <v>4822</v>
      </c>
      <c r="D19" s="13">
        <v>6873</v>
      </c>
      <c r="E19" s="13">
        <f t="shared" ref="E19:E21" si="2">D19-C19</f>
        <v>2051</v>
      </c>
      <c r="F19" s="1">
        <f>(D19-C19)/C19</f>
        <v>0.42534218166735793</v>
      </c>
    </row>
    <row r="20" spans="2:6" x14ac:dyDescent="0.25">
      <c r="B20" s="12" t="s">
        <v>2</v>
      </c>
      <c r="C20" s="13">
        <v>7717</v>
      </c>
      <c r="D20" s="14">
        <f>6773+8500-5545</f>
        <v>9728</v>
      </c>
      <c r="E20" s="13">
        <f t="shared" si="2"/>
        <v>2011</v>
      </c>
      <c r="F20" s="1">
        <f>(D20-C20)/C20</f>
        <v>0.26059349488143063</v>
      </c>
    </row>
    <row r="21" spans="2:6" x14ac:dyDescent="0.25">
      <c r="B21" s="12" t="s">
        <v>3</v>
      </c>
      <c r="C21" s="13">
        <v>466</v>
      </c>
      <c r="D21" s="13">
        <v>680</v>
      </c>
      <c r="E21" s="13">
        <f t="shared" si="2"/>
        <v>214</v>
      </c>
      <c r="F21" s="1">
        <f>(D21-C21)/C21</f>
        <v>0.45922746781115881</v>
      </c>
    </row>
    <row r="22" spans="2:6" x14ac:dyDescent="0.25">
      <c r="B22" s="12"/>
      <c r="C22" s="12"/>
      <c r="D22" s="12"/>
      <c r="E22" s="12"/>
      <c r="F22" s="12"/>
    </row>
    <row r="23" spans="2:6" x14ac:dyDescent="0.25">
      <c r="B23" s="12"/>
      <c r="C23" s="12"/>
      <c r="D23" s="12"/>
      <c r="E23" s="12"/>
      <c r="F23" s="12"/>
    </row>
    <row r="24" spans="2:6" x14ac:dyDescent="0.25">
      <c r="B24" s="19" t="s">
        <v>17</v>
      </c>
      <c r="C24" s="19"/>
      <c r="D24" s="19"/>
      <c r="E24" s="19"/>
      <c r="F24" s="19"/>
    </row>
    <row r="25" spans="2:6" x14ac:dyDescent="0.25">
      <c r="B25" s="19" t="s">
        <v>12</v>
      </c>
      <c r="C25" s="19"/>
      <c r="D25" s="19"/>
      <c r="E25" s="19"/>
      <c r="F25" s="19"/>
    </row>
    <row r="26" spans="2:6" x14ac:dyDescent="0.25">
      <c r="B26" s="12"/>
      <c r="C26" s="12"/>
      <c r="D26" s="12"/>
      <c r="E26" s="12"/>
      <c r="F26" s="12"/>
    </row>
    <row r="27" spans="2:6" x14ac:dyDescent="0.25">
      <c r="B27" s="12"/>
      <c r="C27" s="8">
        <v>2010</v>
      </c>
      <c r="D27" s="8">
        <v>2019</v>
      </c>
      <c r="E27" s="15" t="s">
        <v>24</v>
      </c>
      <c r="F27" s="8" t="s">
        <v>5</v>
      </c>
    </row>
    <row r="28" spans="2:6" x14ac:dyDescent="0.25">
      <c r="B28" s="12" t="s">
        <v>0</v>
      </c>
      <c r="C28" s="13">
        <v>875</v>
      </c>
      <c r="D28" s="13">
        <v>1154</v>
      </c>
      <c r="E28" s="13">
        <f>D28-C28</f>
        <v>279</v>
      </c>
      <c r="F28" s="1">
        <f>(D28-C28)/C28</f>
        <v>0.31885714285714284</v>
      </c>
    </row>
    <row r="29" spans="2:6" x14ac:dyDescent="0.25">
      <c r="B29" s="12" t="s">
        <v>1</v>
      </c>
      <c r="C29" s="13">
        <v>3300</v>
      </c>
      <c r="D29" s="13">
        <v>4100</v>
      </c>
      <c r="E29" s="13">
        <f t="shared" ref="E29:E31" si="3">D29-C29</f>
        <v>800</v>
      </c>
      <c r="F29" s="1">
        <f>(D29-C29)/C29</f>
        <v>0.24242424242424243</v>
      </c>
    </row>
    <row r="30" spans="2:6" x14ac:dyDescent="0.25">
      <c r="B30" s="12" t="s">
        <v>2</v>
      </c>
      <c r="C30" s="13" t="s">
        <v>8</v>
      </c>
      <c r="D30" s="14" t="s">
        <v>8</v>
      </c>
      <c r="E30" s="14" t="s">
        <v>8</v>
      </c>
      <c r="F30" s="1" t="s">
        <v>8</v>
      </c>
    </row>
    <row r="31" spans="2:6" x14ac:dyDescent="0.25">
      <c r="B31" s="12" t="s">
        <v>3</v>
      </c>
      <c r="C31" s="13">
        <v>313</v>
      </c>
      <c r="D31" s="13">
        <v>386</v>
      </c>
      <c r="E31" s="13">
        <f t="shared" si="3"/>
        <v>73</v>
      </c>
      <c r="F31" s="1">
        <f>(D31-C31)/C31</f>
        <v>0.23322683706070288</v>
      </c>
    </row>
    <row r="32" spans="2:6" x14ac:dyDescent="0.25">
      <c r="B32" s="12"/>
      <c r="C32" s="13"/>
      <c r="D32" s="13"/>
      <c r="E32" s="13"/>
      <c r="F32" s="1"/>
    </row>
    <row r="33" spans="2:11" x14ac:dyDescent="0.25">
      <c r="B33" s="12"/>
      <c r="C33" s="13"/>
      <c r="D33" s="13"/>
      <c r="E33" s="13"/>
      <c r="F33" s="1"/>
    </row>
    <row r="34" spans="2:11" x14ac:dyDescent="0.25">
      <c r="G34" s="18" t="s">
        <v>21</v>
      </c>
      <c r="H34" s="18"/>
      <c r="I34" s="18"/>
      <c r="J34" s="18"/>
      <c r="K34" s="18"/>
    </row>
    <row r="35" spans="2:11" x14ac:dyDescent="0.25">
      <c r="G35" s="18" t="s">
        <v>23</v>
      </c>
      <c r="H35" s="18"/>
      <c r="I35" s="18"/>
      <c r="J35" s="18"/>
      <c r="K35" s="18"/>
    </row>
    <row r="36" spans="2:11" x14ac:dyDescent="0.25">
      <c r="B36" s="12"/>
      <c r="C36" s="13"/>
      <c r="D36" s="13"/>
      <c r="E36" s="13"/>
      <c r="F36" s="1"/>
    </row>
    <row r="37" spans="2:11" x14ac:dyDescent="0.25">
      <c r="B37" s="19" t="s">
        <v>18</v>
      </c>
      <c r="C37" s="19"/>
      <c r="D37" s="19"/>
      <c r="E37" s="19"/>
      <c r="F37" s="19"/>
    </row>
    <row r="38" spans="2:11" x14ac:dyDescent="0.25">
      <c r="B38" s="19" t="s">
        <v>13</v>
      </c>
      <c r="C38" s="19"/>
      <c r="D38" s="19"/>
      <c r="E38" s="19"/>
      <c r="F38" s="19"/>
    </row>
    <row r="39" spans="2:11" x14ac:dyDescent="0.25">
      <c r="B39" s="12"/>
      <c r="C39" s="12"/>
      <c r="D39" s="12"/>
      <c r="E39" s="12"/>
      <c r="F39" s="12"/>
    </row>
    <row r="40" spans="2:11" x14ac:dyDescent="0.25">
      <c r="B40" s="12"/>
      <c r="C40" s="8">
        <v>2010</v>
      </c>
      <c r="D40" s="8">
        <v>2019</v>
      </c>
      <c r="E40" s="15" t="s">
        <v>24</v>
      </c>
      <c r="F40" s="8" t="s">
        <v>5</v>
      </c>
    </row>
    <row r="41" spans="2:11" x14ac:dyDescent="0.25">
      <c r="B41" s="12" t="s">
        <v>0</v>
      </c>
      <c r="C41" s="13">
        <v>3594.5215383730579</v>
      </c>
      <c r="D41" s="13">
        <v>4289.2452935382562</v>
      </c>
      <c r="E41" s="13">
        <f>D41-C41</f>
        <v>694.72375516519833</v>
      </c>
      <c r="F41" s="1">
        <f>(D41-C41)/C41</f>
        <v>0.19327294265696407</v>
      </c>
    </row>
    <row r="42" spans="2:11" x14ac:dyDescent="0.25">
      <c r="B42" s="12" t="s">
        <v>1</v>
      </c>
      <c r="C42" s="13">
        <v>6849.6704893363085</v>
      </c>
      <c r="D42" s="13">
        <v>7962</v>
      </c>
      <c r="E42" s="13">
        <f t="shared" ref="E42:E44" si="4">D42-C42</f>
        <v>1112.3295106636915</v>
      </c>
      <c r="F42" s="1">
        <f>(D42-C42)/C42</f>
        <v>0.16239168181818181</v>
      </c>
    </row>
    <row r="43" spans="2:11" x14ac:dyDescent="0.25">
      <c r="B43" s="12" t="s">
        <v>2</v>
      </c>
      <c r="C43" s="13" t="s">
        <v>8</v>
      </c>
      <c r="D43" s="14" t="s">
        <v>8</v>
      </c>
      <c r="E43" s="14" t="s">
        <v>8</v>
      </c>
      <c r="F43" s="1" t="s">
        <v>8</v>
      </c>
    </row>
    <row r="44" spans="2:11" x14ac:dyDescent="0.25">
      <c r="B44" s="12" t="s">
        <v>3</v>
      </c>
      <c r="C44" s="13">
        <v>4210.3847188592954</v>
      </c>
      <c r="D44" s="13">
        <v>4684.7502882456456</v>
      </c>
      <c r="E44" s="13">
        <f t="shared" si="4"/>
        <v>474.36556938635022</v>
      </c>
      <c r="F44" s="1">
        <f>(D44-C44)/C44</f>
        <v>0.11266561159163346</v>
      </c>
    </row>
    <row r="45" spans="2:11" x14ac:dyDescent="0.25">
      <c r="B45" s="12"/>
      <c r="C45" s="13"/>
      <c r="D45" s="13"/>
      <c r="E45" s="13"/>
      <c r="F45" s="1"/>
    </row>
    <row r="46" spans="2:11" x14ac:dyDescent="0.25">
      <c r="B46" s="12"/>
      <c r="C46" s="13"/>
      <c r="D46" s="13"/>
      <c r="E46" s="13"/>
      <c r="F46" s="1"/>
    </row>
    <row r="47" spans="2:11" x14ac:dyDescent="0.25">
      <c r="B47" s="19" t="s">
        <v>19</v>
      </c>
      <c r="C47" s="19"/>
      <c r="D47" s="19"/>
      <c r="E47" s="19"/>
      <c r="F47" s="19"/>
    </row>
    <row r="48" spans="2:11" x14ac:dyDescent="0.25">
      <c r="B48" s="19" t="s">
        <v>6</v>
      </c>
      <c r="C48" s="19"/>
      <c r="D48" s="19"/>
      <c r="E48" s="19"/>
      <c r="F48" s="19"/>
    </row>
    <row r="49" spans="2:7" x14ac:dyDescent="0.25">
      <c r="B49" s="12"/>
      <c r="C49" s="12"/>
      <c r="D49" s="12"/>
      <c r="E49" s="12"/>
      <c r="F49" s="12"/>
    </row>
    <row r="50" spans="2:7" x14ac:dyDescent="0.25">
      <c r="B50" s="12"/>
      <c r="C50" s="8">
        <v>2010</v>
      </c>
      <c r="D50" s="8">
        <v>2019</v>
      </c>
      <c r="E50" s="15" t="s">
        <v>24</v>
      </c>
      <c r="F50" s="8" t="s">
        <v>5</v>
      </c>
    </row>
    <row r="51" spans="2:7" x14ac:dyDescent="0.25">
      <c r="B51" s="12" t="s">
        <v>0</v>
      </c>
      <c r="C51" s="13">
        <v>529</v>
      </c>
      <c r="D51" s="13">
        <v>672</v>
      </c>
      <c r="E51" s="13">
        <f>D51-C51</f>
        <v>143</v>
      </c>
      <c r="F51" s="1">
        <f>(D51-C51)/C51</f>
        <v>0.27032136105860116</v>
      </c>
      <c r="G51" t="s">
        <v>25</v>
      </c>
    </row>
    <row r="52" spans="2:7" x14ac:dyDescent="0.25">
      <c r="B52" s="12" t="s">
        <v>1</v>
      </c>
      <c r="C52" s="13">
        <v>1167</v>
      </c>
      <c r="D52" s="13">
        <v>1430</v>
      </c>
      <c r="E52" s="13">
        <f t="shared" ref="E52:E54" si="5">D52-C52</f>
        <v>263</v>
      </c>
      <c r="F52" s="1">
        <f>(D52-C52)/C52</f>
        <v>0.22536418166238217</v>
      </c>
    </row>
    <row r="53" spans="2:7" x14ac:dyDescent="0.25">
      <c r="B53" s="12" t="s">
        <v>2</v>
      </c>
      <c r="C53" s="13">
        <v>1638</v>
      </c>
      <c r="D53" s="13">
        <v>1924</v>
      </c>
      <c r="E53" s="13">
        <f t="shared" si="5"/>
        <v>286</v>
      </c>
      <c r="F53" s="1">
        <f>(D53-C53)/C53</f>
        <v>0.17460317460317459</v>
      </c>
    </row>
    <row r="54" spans="2:7" x14ac:dyDescent="0.25">
      <c r="B54" s="12" t="s">
        <v>3</v>
      </c>
      <c r="C54" s="13">
        <v>161</v>
      </c>
      <c r="D54" s="13">
        <v>213</v>
      </c>
      <c r="E54" s="13">
        <f t="shared" si="5"/>
        <v>52</v>
      </c>
      <c r="F54" s="1">
        <f>(D54-C54)/C54</f>
        <v>0.32298136645962733</v>
      </c>
    </row>
    <row r="55" spans="2:7" x14ac:dyDescent="0.25">
      <c r="B55" s="12"/>
      <c r="C55" s="12"/>
      <c r="D55" s="12"/>
      <c r="E55" s="12"/>
      <c r="F55" s="12"/>
    </row>
    <row r="56" spans="2:7" x14ac:dyDescent="0.25">
      <c r="B56" s="12"/>
      <c r="C56" s="12"/>
      <c r="D56" s="12"/>
      <c r="E56" s="12"/>
      <c r="F56" s="12"/>
    </row>
    <row r="57" spans="2:7" x14ac:dyDescent="0.25">
      <c r="B57" s="19" t="s">
        <v>20</v>
      </c>
      <c r="C57" s="19"/>
      <c r="D57" s="19"/>
      <c r="E57" s="19"/>
      <c r="F57" s="19"/>
    </row>
    <row r="58" spans="2:7" x14ac:dyDescent="0.25">
      <c r="B58" s="19" t="s">
        <v>7</v>
      </c>
      <c r="C58" s="19"/>
      <c r="D58" s="19"/>
      <c r="E58" s="19"/>
      <c r="F58" s="19"/>
    </row>
    <row r="59" spans="2:7" x14ac:dyDescent="0.25">
      <c r="B59" s="8"/>
      <c r="C59" s="8"/>
      <c r="D59" s="8"/>
      <c r="E59" s="15"/>
      <c r="F59" s="8"/>
    </row>
    <row r="60" spans="2:7" x14ac:dyDescent="0.25">
      <c r="B60" s="12"/>
      <c r="C60" s="8">
        <v>2010</v>
      </c>
      <c r="D60" s="8">
        <v>2019</v>
      </c>
      <c r="E60" s="15" t="s">
        <v>24</v>
      </c>
      <c r="F60" s="8" t="s">
        <v>5</v>
      </c>
    </row>
    <row r="61" spans="2:7" x14ac:dyDescent="0.25">
      <c r="B61" s="12" t="s">
        <v>0</v>
      </c>
      <c r="C61" s="13">
        <f>C51*1000000/243426</f>
        <v>2173.1450214849688</v>
      </c>
      <c r="D61" s="13">
        <f>D51*1000000/269045</f>
        <v>2497.7234291661248</v>
      </c>
      <c r="E61" s="13">
        <f>D61-C61</f>
        <v>324.57840768115602</v>
      </c>
      <c r="F61" s="1">
        <f>(D61-C61)/C61</f>
        <v>0.14935883453344628</v>
      </c>
      <c r="G61" t="s">
        <v>26</v>
      </c>
    </row>
    <row r="62" spans="2:7" x14ac:dyDescent="0.25">
      <c r="B62" s="12" t="s">
        <v>1</v>
      </c>
      <c r="C62" s="13">
        <v>2422.2925639562036</v>
      </c>
      <c r="D62" s="13">
        <v>2776.8985344578155</v>
      </c>
      <c r="E62" s="13">
        <f t="shared" ref="E62:E64" si="6">D62-C62</f>
        <v>354.60597050161186</v>
      </c>
      <c r="F62" s="1">
        <f>(D62-C62)/C62</f>
        <v>0.14639270903034624</v>
      </c>
    </row>
    <row r="63" spans="2:7" x14ac:dyDescent="0.25">
      <c r="B63" s="12" t="s">
        <v>2</v>
      </c>
      <c r="C63" s="13">
        <v>4222.7704777299132</v>
      </c>
      <c r="D63" s="13">
        <v>4693.896470794888</v>
      </c>
      <c r="E63" s="13">
        <f t="shared" si="6"/>
        <v>471.12599306497486</v>
      </c>
      <c r="F63" s="1">
        <f>(D63-C63)/C63</f>
        <v>0.11156798494012488</v>
      </c>
    </row>
    <row r="64" spans="2:7" x14ac:dyDescent="0.25">
      <c r="B64" s="12" t="s">
        <v>3</v>
      </c>
      <c r="C64" s="13">
        <v>2165.7250470809795</v>
      </c>
      <c r="D64" s="13">
        <v>2585.1083196795921</v>
      </c>
      <c r="E64" s="13">
        <f t="shared" si="6"/>
        <v>419.38327259861262</v>
      </c>
      <c r="F64" s="1">
        <f>(D64-C64)/C64</f>
        <v>0.19364566760857677</v>
      </c>
    </row>
    <row r="67" spans="2:5" x14ac:dyDescent="0.25">
      <c r="B67" s="16" t="s">
        <v>25</v>
      </c>
    </row>
    <row r="68" spans="2:5" x14ac:dyDescent="0.25">
      <c r="B68" t="s">
        <v>28</v>
      </c>
    </row>
    <row r="69" spans="2:5" x14ac:dyDescent="0.25">
      <c r="B69" t="s">
        <v>27</v>
      </c>
    </row>
    <row r="71" spans="2:5" x14ac:dyDescent="0.25">
      <c r="B71" t="s">
        <v>29</v>
      </c>
    </row>
    <row r="73" spans="2:5" x14ac:dyDescent="0.25">
      <c r="B73" s="16" t="s">
        <v>26</v>
      </c>
    </row>
    <row r="74" spans="2:5" x14ac:dyDescent="0.25">
      <c r="B74" t="s">
        <v>30</v>
      </c>
    </row>
    <row r="80" spans="2:5" x14ac:dyDescent="0.25">
      <c r="C80" s="13"/>
      <c r="D80" s="13"/>
      <c r="E80" s="17"/>
    </row>
  </sheetData>
  <mergeCells count="12">
    <mergeCell ref="B58:F58"/>
    <mergeCell ref="B6:F6"/>
    <mergeCell ref="B25:F25"/>
    <mergeCell ref="B38:F38"/>
    <mergeCell ref="B15:F15"/>
    <mergeCell ref="B48:F48"/>
    <mergeCell ref="B14:F14"/>
    <mergeCell ref="B24:F24"/>
    <mergeCell ref="B37:F37"/>
    <mergeCell ref="B5:F5"/>
    <mergeCell ref="B47:F47"/>
    <mergeCell ref="B57:F57"/>
  </mergeCells>
  <pageMargins left="0.7" right="0.7" top="0.75" bottom="0.75" header="0.3" footer="0.3"/>
  <pageSetup scale="97" fitToHeight="0" orientation="portrait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416FAB1096598B42ADE5F8B6C491A1CA" ma:contentTypeVersion="2" ma:contentTypeDescription="" ma:contentTypeScope="" ma:versionID="0dd43b5f94f50411b43b57dd855875e3">
  <xsd:schema xmlns:xsd="http://www.w3.org/2001/XMLSchema" xmlns:xs="http://www.w3.org/2001/XMLSchema" xmlns:p="http://schemas.microsoft.com/office/2006/metadata/properties" xmlns:ns2="bb9f5cce-8978-4b57-8055-abe6ee7aa763" xmlns:ns4="5597ee5d-860a-4dc4-a254-5ee33acc8624" targetNamespace="http://schemas.microsoft.com/office/2006/metadata/properties" ma:root="true" ma:fieldsID="555cc40ea5626875be99478412030c5f" ns2:_="" ns4:_="">
    <xsd:import namespace="bb9f5cce-8978-4b57-8055-abe6ee7aa763"/>
    <xsd:import namespace="5597ee5d-860a-4dc4-a254-5ee33acc8624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7ee5d-860a-4dc4-a254-5ee33acc86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_x0020_Document_x0020_Type xmlns="bb9f5cce-8978-4b57-8055-abe6ee7aa763" xsi:nil="true"/>
    <Notes1 xmlns="bb9f5cce-8978-4b57-8055-abe6ee7aa763" xsi:nil="true"/>
    <TopicTaxHTField0 xmlns="bb9f5cce-8978-4b57-8055-abe6ee7aa763">
      <Terms xmlns="http://schemas.microsoft.com/office/infopath/2007/PartnerControls"/>
    </TopicTaxHTField0>
    <Published_x0020_Document_x0020_Status xmlns="bb9f5cce-8978-4b57-8055-abe6ee7aa763" xsi:nil="true"/>
    <Year xmlns="bb9f5cce-8978-4b57-8055-abe6ee7aa763" xsi:nil="true"/>
    <TaxCatchAll xmlns="bb9f5cce-8978-4b57-8055-abe6ee7aa763"/>
    <Project xmlns="bb9f5cce-8978-4b57-8055-abe6ee7aa763" xsi:nil="true"/>
  </documentManagement>
</p:properties>
</file>

<file path=customXml/itemProps1.xml><?xml version="1.0" encoding="utf-8"?>
<ds:datastoreItem xmlns:ds="http://schemas.openxmlformats.org/officeDocument/2006/customXml" ds:itemID="{A4BFBBA3-7743-40BD-8FA6-938312C829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031EF4-572A-4294-91BC-54377E7AF0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f5cce-8978-4b57-8055-abe6ee7aa763"/>
    <ds:schemaRef ds:uri="5597ee5d-860a-4dc4-a254-5ee33acc86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7F7447-FEED-40A0-BE86-4E50A8E0D33C}">
  <ds:schemaRefs>
    <ds:schemaRef ds:uri="http://schemas.microsoft.com/office/2006/metadata/properties"/>
    <ds:schemaRef ds:uri="bb9f5cce-8978-4b57-8055-abe6ee7aa76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5597ee5d-860a-4dc4-a254-5ee33acc862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supersetup</dc:creator>
  <cp:lastModifiedBy>supersetup</cp:lastModifiedBy>
  <cp:lastPrinted>2021-08-03T12:53:43Z</cp:lastPrinted>
  <dcterms:created xsi:type="dcterms:W3CDTF">2021-07-19T12:11:31Z</dcterms:created>
  <dcterms:modified xsi:type="dcterms:W3CDTF">2021-08-03T12:53:45Z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0x01010087DDA8BE470AFE4993BEDB69BC0B40F6020100416FAB1096598B42ADE5F8B6C491A1CA</vt:lpwstr>
  </property>
  <property fmtid="{D5CDD505-2E9C-101B-9397-08002B2CF9AE}" pid="3" name="Topic">
    <vt:lpwstr/>
  </property>
</Properties>
</file>